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Six Sigma CD\IQR Data files Excel\"/>
    </mc:Choice>
  </mc:AlternateContent>
  <xr:revisionPtr revIDLastSave="0" documentId="13_ncr:1_{8B05CA95-0269-4DB7-A924-2A93D91DFF33}" xr6:coauthVersionLast="47" xr6:coauthVersionMax="47" xr10:uidLastSave="{00000000-0000-0000-0000-000000000000}"/>
  <bookViews>
    <workbookView xWindow="-98" yWindow="-98" windowWidth="20715" windowHeight="13276" activeTab="2" xr2:uid="{00000000-000D-0000-FFFF-FFFF00000000}"/>
  </bookViews>
  <sheets>
    <sheet name="Sheet2" sheetId="2" r:id="rId1"/>
    <sheet name="Sheet3" sheetId="3" r:id="rId2"/>
    <sheet name="Sheet1" sheetId="1" r:id="rId3"/>
    <sheet name="Sheet4" sheetId="4" r:id="rId4"/>
  </sheets>
  <definedNames>
    <definedName name="_xlnm._FilterDatabase" localSheetId="3" hidden="1">Sheet4!$A$1:$H$9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4" l="1"/>
  <c r="H13" i="4"/>
  <c r="G12" i="4"/>
  <c r="G11" i="4"/>
  <c r="G3" i="4"/>
  <c r="G4" i="4"/>
  <c r="G5" i="4"/>
  <c r="G6" i="4"/>
  <c r="G7" i="4"/>
  <c r="G8" i="4"/>
  <c r="G9" i="4"/>
  <c r="G2" i="4"/>
  <c r="D12" i="4"/>
  <c r="D11" i="4"/>
  <c r="C12" i="4"/>
  <c r="C11" i="4"/>
  <c r="G3" i="1"/>
  <c r="G4" i="1"/>
  <c r="G5" i="1"/>
  <c r="G6" i="1"/>
  <c r="G7" i="1"/>
  <c r="G8" i="1"/>
  <c r="G9" i="1"/>
  <c r="G10" i="1"/>
  <c r="G2" i="1"/>
  <c r="G11" i="1" s="1"/>
  <c r="L2" i="1"/>
  <c r="K5" i="1"/>
  <c r="L5" i="1" s="1"/>
  <c r="K6" i="1"/>
  <c r="L6" i="1" s="1"/>
  <c r="K8" i="1"/>
  <c r="L8" i="1" s="1"/>
  <c r="K2" i="1"/>
  <c r="J5" i="1"/>
  <c r="J2" i="1"/>
  <c r="I4" i="1"/>
  <c r="J4" i="1" s="1"/>
  <c r="I5" i="1"/>
  <c r="I6" i="1"/>
  <c r="J6" i="1" s="1"/>
  <c r="I8" i="1"/>
  <c r="J8" i="1" s="1"/>
  <c r="I2" i="1"/>
  <c r="H9" i="1"/>
  <c r="H10" i="1" s="1"/>
  <c r="I10" i="1" s="1"/>
  <c r="J10" i="1" s="1"/>
  <c r="H6" i="1"/>
  <c r="H7" i="1" s="1"/>
  <c r="K7" i="1" s="1"/>
  <c r="L7" i="1" s="1"/>
  <c r="H4" i="1"/>
  <c r="K4" i="1" s="1"/>
  <c r="L4" i="1" s="1"/>
  <c r="H3" i="1"/>
  <c r="K3" i="1" s="1"/>
  <c r="L3" i="1" s="1"/>
  <c r="H8" i="1"/>
  <c r="H5" i="1"/>
  <c r="H2" i="1"/>
  <c r="F11" i="1"/>
  <c r="K10" i="1" l="1"/>
  <c r="L10" i="1" s="1"/>
  <c r="L11" i="1" s="1"/>
  <c r="F17" i="1" s="1"/>
  <c r="I7" i="1"/>
  <c r="J7" i="1" s="1"/>
  <c r="I3" i="1"/>
  <c r="J3" i="1" s="1"/>
  <c r="J11" i="1" s="1"/>
  <c r="K9" i="1"/>
  <c r="L9" i="1" s="1"/>
  <c r="I9" i="1"/>
  <c r="J9" i="1" s="1"/>
  <c r="D13" i="4"/>
  <c r="C13" i="4"/>
  <c r="G13" i="4"/>
  <c r="J13" i="1" l="1"/>
  <c r="F16" i="1"/>
  <c r="H16" i="1" s="1"/>
  <c r="F18" i="1"/>
  <c r="H17" i="1"/>
  <c r="K11" i="1"/>
  <c r="I16" i="1" l="1"/>
  <c r="K16" i="1" s="1"/>
  <c r="L16" i="1" s="1"/>
</calcChain>
</file>

<file path=xl/sharedStrings.xml><?xml version="1.0" encoding="utf-8"?>
<sst xmlns="http://schemas.openxmlformats.org/spreadsheetml/2006/main" count="89" uniqueCount="53">
  <si>
    <t>A</t>
  </si>
  <si>
    <t>B</t>
  </si>
  <si>
    <t>C</t>
  </si>
  <si>
    <t>Type of motorcycle</t>
  </si>
  <si>
    <t>KMPL</t>
  </si>
  <si>
    <t>Overall mean</t>
  </si>
  <si>
    <t>Group mean</t>
  </si>
  <si>
    <t>Difference</t>
  </si>
  <si>
    <t>Diff squared</t>
  </si>
  <si>
    <t>SS between</t>
  </si>
  <si>
    <t>var between</t>
  </si>
  <si>
    <t>Source</t>
  </si>
  <si>
    <t>Between</t>
  </si>
  <si>
    <t>Within</t>
  </si>
  <si>
    <t>SS</t>
  </si>
  <si>
    <t>DF</t>
  </si>
  <si>
    <t>Variance (MS)</t>
  </si>
  <si>
    <t>Within difference</t>
  </si>
  <si>
    <t>SS within</t>
  </si>
  <si>
    <t>Total</t>
  </si>
  <si>
    <t>F cal</t>
  </si>
  <si>
    <t>F crit</t>
  </si>
  <si>
    <t>p-val</t>
  </si>
  <si>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</si>
  <si>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</si>
  <si>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</si>
  <si>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</si>
  <si>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</si>
  <si>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</si>
  <si>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</si>
  <si>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</si>
  <si>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</si>
  <si>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df</t>
  </si>
  <si>
    <t>MS</t>
  </si>
  <si>
    <t>F</t>
  </si>
  <si>
    <t>P-value</t>
  </si>
  <si>
    <t>Between Groups</t>
  </si>
  <si>
    <t>Within Groups</t>
  </si>
  <si>
    <t>R1</t>
  </si>
  <si>
    <t>R2</t>
  </si>
  <si>
    <t>Y</t>
  </si>
  <si>
    <t>Run order</t>
  </si>
  <si>
    <t>A:Height</t>
  </si>
  <si>
    <t>B:Angle</t>
  </si>
  <si>
    <t>Average High</t>
  </si>
  <si>
    <t>Average Low</t>
  </si>
  <si>
    <t>Effect</t>
  </si>
  <si>
    <t>A:Coded</t>
  </si>
  <si>
    <t>B:Coded</t>
  </si>
  <si>
    <t>AB</t>
  </si>
  <si>
    <t>Angle=0</t>
  </si>
  <si>
    <t>Angle=90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</si>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</sst>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0" fillId="3" borderId="2" xfId="0" applyFont="1" applyFill="1" applyBorder="1"/>
    <xf numFmtId="0" fontId="0" fillId="3" borderId="0" xfId="0" applyFill="1"/>
    <xf numFmtId="164" fontId="0" fillId="0" borderId="0" xfId="0" applyNumberFormat="1"/>
    <xf numFmtId="0" fontId="4" fillId="0" borderId="3" xfId="0" applyFont="1" applyBorder="1"/>
    <xf numFmtId="164" fontId="0" fillId="0" borderId="1" xfId="0" applyNumberFormat="1" applyBorder="1"/>
    <xf numFmtId="0" fontId="0" fillId="0" borderId="1" xfId="0" applyBorder="1"/>
    <xf numFmtId="0" fontId="4" fillId="4" borderId="1" xfId="0" applyFont="1" applyFill="1" applyBorder="1"/>
    <xf numFmtId="0" fontId="4" fillId="4" borderId="3" xfId="0" applyFont="1" applyFill="1" applyBorder="1"/>
    <xf numFmtId="164" fontId="0" fillId="4" borderId="1" xfId="0" applyNumberFormat="1" applyFill="1" applyBorder="1"/>
    <xf numFmtId="0" fontId="4" fillId="5" borderId="1" xfId="0" applyFont="1" applyFill="1" applyBorder="1"/>
    <xf numFmtId="0" fontId="4" fillId="5" borderId="3" xfId="0" applyFont="1" applyFill="1" applyBorder="1"/>
    <xf numFmtId="164" fontId="0" fillId="5" borderId="1" xfId="0" applyNumberFormat="1" applyFill="1" applyBorder="1"/>
    <xf numFmtId="165" fontId="0" fillId="4" borderId="1" xfId="0" applyNumberFormat="1" applyFill="1" applyBorder="1"/>
    <xf numFmtId="165" fontId="0" fillId="0" borderId="1" xfId="0" applyNumberFormat="1" applyBorder="1"/>
    <xf numFmtId="165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Border="1"/>
    <xf numFmtId="0" fontId="0" fillId="0" borderId="0" xfId="0" applyFill="1" applyBorder="1" applyAlignment="1"/>
    <xf numFmtId="0" fontId="0" fillId="0" borderId="4" xfId="0" applyFill="1" applyBorder="1" applyAlignment="1"/>
    <xf numFmtId="0" fontId="5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12"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1AF681-EA1F-40C7-AB76-73F571EF1292}" name="Table1" displayName="Table1" ref="A1:H9" totalsRowShown="0" headerRowDxfId="11" dataDxfId="9" headerRowBorderDxfId="10" tableBorderDxfId="8">
  <autoFilter ref="A1:H9" xr:uid="{D6F2B01C-C765-436D-8271-62744803D6A2}"/>
  <tableColumns count="8">
    <tableColumn id="1" xr3:uid="{2DCA18CD-3820-44C5-81F9-2B9D0CE66166}" name="Column1" dataDxfId="7"/>
    <tableColumn id="2" xr3:uid="{18B960FE-A132-48B3-B181-E22268A949C7}" name="Run order" dataDxfId="6"/>
    <tableColumn id="3" xr3:uid="{8219174E-B4F5-435A-B829-A21D2CC23952}" name="A:Height" dataDxfId="5"/>
    <tableColumn id="4" xr3:uid="{B0312309-BEC8-42C9-B307-C346DE960157}" name="B:Angle" dataDxfId="4"/>
    <tableColumn id="5" xr3:uid="{388F7580-4796-4750-B23B-68F57F2AC44B}" name="A:Coded" dataDxfId="3"/>
    <tableColumn id="6" xr3:uid="{91E245A7-7404-4B2F-A5CE-9EB7713F217F}" name="B:Coded" dataDxfId="2"/>
    <tableColumn id="7" xr3:uid="{471B069D-5D62-4B6C-B9D4-3A5BF33A2BD7}" name="AB" dataDxfId="1">
      <calculatedColumnFormula>E2*F2</calculatedColumnFormula>
    </tableColumn>
    <tableColumn id="8" xr3:uid="{6B55B862-A10E-477F-97BD-14B0C676072F}" name="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396D7-F53C-42D8-A20A-4CBD501A589A}">
  <dimension ref="A1:G15"/>
  <sheetViews>
    <sheetView workbookViewId="0">
      <selection activeCell="G1" sqref="G1"/>
    </sheetView>
  </sheetViews>
  <sheetFormatPr defaultRowHeight="14.25" x14ac:dyDescent="0.45"/>
  <cols>
    <col min="1" max="1" width="18.265625" bestFit="1" customWidth="1"/>
    <col min="2" max="2" width="11.796875" bestFit="1" customWidth="1"/>
    <col min="4" max="4" width="11.796875" bestFit="1" customWidth="1"/>
  </cols>
  <sheetData>
    <row r="1" spans="1:7" x14ac:dyDescent="0.45">
      <c r="A1" t="s">
        <v>23</v>
      </c>
    </row>
    <row r="3" spans="1:7" ht="14.65" thickBot="1" x14ac:dyDescent="0.5">
      <c r="A3" t="s">
        <v>24</v>
      </c>
    </row>
    <row r="4" spans="1:7" x14ac:dyDescent="0.45">
      <c r="A4" s="28" t="s">
        <v>25</v>
      </c>
      <c r="B4" s="28" t="s">
        <v>26</v>
      </c>
      <c r="C4" s="28" t="s">
        <v>27</v>
      </c>
      <c r="D4" s="28" t="s">
        <v>28</v>
      </c>
      <c r="E4" s="28" t="s">
        <v>29</v>
      </c>
    </row>
    <row r="5" spans="1:7" x14ac:dyDescent="0.45">
      <c r="A5" s="26" t="s">
        <v>0</v>
      </c>
      <c r="B5" s="26">
        <v>3</v>
      </c>
      <c r="C5" s="26">
        <v>138</v>
      </c>
      <c r="D5" s="26">
        <v>46</v>
      </c>
      <c r="E5" s="26">
        <v>1</v>
      </c>
    </row>
    <row r="6" spans="1:7" x14ac:dyDescent="0.45">
      <c r="A6" s="26" t="s">
        <v>1</v>
      </c>
      <c r="B6" s="26">
        <v>3</v>
      </c>
      <c r="C6" s="26">
        <v>124</v>
      </c>
      <c r="D6" s="26">
        <v>41.333333333333336</v>
      </c>
      <c r="E6" s="26">
        <v>4.333333333333333</v>
      </c>
    </row>
    <row r="7" spans="1:7" ht="14.65" thickBot="1" x14ac:dyDescent="0.5">
      <c r="A7" s="27" t="s">
        <v>2</v>
      </c>
      <c r="B7" s="27">
        <v>3</v>
      </c>
      <c r="C7" s="27">
        <v>126</v>
      </c>
      <c r="D7" s="27">
        <v>42</v>
      </c>
      <c r="E7" s="27">
        <v>3</v>
      </c>
    </row>
    <row r="10" spans="1:7" ht="14.65" thickBot="1" x14ac:dyDescent="0.5">
      <c r="A10" t="s">
        <v>30</v>
      </c>
    </row>
    <row r="11" spans="1:7" x14ac:dyDescent="0.45">
      <c r="A11" s="28" t="s">
        <v>31</v>
      </c>
      <c r="B11" s="28" t="s">
        <v>14</v>
      </c>
      <c r="C11" s="28" t="s">
        <v>32</v>
      </c>
      <c r="D11" s="28" t="s">
        <v>33</v>
      </c>
      <c r="E11" s="28" t="s">
        <v>34</v>
      </c>
      <c r="F11" s="28" t="s">
        <v>35</v>
      </c>
      <c r="G11" s="28" t="s">
        <v>21</v>
      </c>
    </row>
    <row r="12" spans="1:7" x14ac:dyDescent="0.45">
      <c r="A12" s="26" t="s">
        <v>36</v>
      </c>
      <c r="B12" s="26">
        <v>38.222222222222229</v>
      </c>
      <c r="C12" s="26">
        <v>2</v>
      </c>
      <c r="D12" s="26">
        <v>19.111111111111114</v>
      </c>
      <c r="E12" s="26">
        <v>6.8800000000000026</v>
      </c>
      <c r="F12" s="26">
        <v>2.7995803101460486E-2</v>
      </c>
      <c r="G12" s="26">
        <v>5.1432528497847176</v>
      </c>
    </row>
    <row r="13" spans="1:7" x14ac:dyDescent="0.45">
      <c r="A13" s="26" t="s">
        <v>37</v>
      </c>
      <c r="B13" s="26">
        <v>16.666666666666664</v>
      </c>
      <c r="C13" s="26">
        <v>6</v>
      </c>
      <c r="D13" s="26">
        <v>2.7777777777777772</v>
      </c>
      <c r="E13" s="26"/>
      <c r="F13" s="26"/>
      <c r="G13" s="26"/>
    </row>
    <row r="14" spans="1:7" x14ac:dyDescent="0.45">
      <c r="A14" s="26"/>
      <c r="B14" s="26"/>
      <c r="C14" s="26"/>
      <c r="D14" s="26"/>
      <c r="E14" s="26"/>
      <c r="F14" s="26"/>
      <c r="G14" s="26"/>
    </row>
    <row r="15" spans="1:7" ht="14.65" thickBot="1" x14ac:dyDescent="0.5">
      <c r="A15" s="27" t="s">
        <v>19</v>
      </c>
      <c r="B15" s="27">
        <v>54.888888888888893</v>
      </c>
      <c r="C15" s="27">
        <v>8</v>
      </c>
      <c r="D15" s="27"/>
      <c r="E15" s="27"/>
      <c r="F15" s="27"/>
      <c r="G15" s="27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DBEF-5F7F-4970-8C73-F52D78242585}">
  <dimension ref="A1:G15"/>
  <sheetViews>
    <sheetView topLeftCell="A12" workbookViewId="0">
      <selection activeCell="H21" sqref="H21"/>
    </sheetView>
  </sheetViews>
  <sheetFormatPr defaultRowHeight="14.25" x14ac:dyDescent="0.45"/>
  <sheetData>
    <row r="1" spans="1:7" x14ac:dyDescent="0.45">
      <c r="A1" t="s">
        <v>23</v>
      </c>
    </row>
    <row r="3" spans="1:7" ht="14.65" thickBot="1" x14ac:dyDescent="0.5">
      <c r="A3" t="s">
        <v>24</v>
      </c>
    </row>
    <row r="4" spans="1:7" x14ac:dyDescent="0.45">
      <c r="A4" s="28" t="s">
        <v>25</v>
      </c>
      <c r="B4" s="28" t="s">
        <v>26</v>
      </c>
      <c r="C4" s="28" t="s">
        <v>27</v>
      </c>
      <c r="D4" s="28" t="s">
        <v>28</v>
      </c>
      <c r="E4" s="28" t="s">
        <v>29</v>
      </c>
    </row>
    <row r="5" spans="1:7" x14ac:dyDescent="0.45">
      <c r="A5" s="26" t="s">
        <v>0</v>
      </c>
      <c r="B5" s="26">
        <v>4</v>
      </c>
      <c r="C5" s="26">
        <v>183</v>
      </c>
      <c r="D5" s="26">
        <v>45.75</v>
      </c>
      <c r="E5" s="26">
        <v>0.91666666666666663</v>
      </c>
    </row>
    <row r="6" spans="1:7" x14ac:dyDescent="0.45">
      <c r="A6" s="26" t="s">
        <v>1</v>
      </c>
      <c r="B6" s="26">
        <v>3</v>
      </c>
      <c r="C6" s="26">
        <v>124</v>
      </c>
      <c r="D6" s="26">
        <v>41.333333333333336</v>
      </c>
      <c r="E6" s="26">
        <v>4.333333333333333</v>
      </c>
    </row>
    <row r="7" spans="1:7" ht="14.65" thickBot="1" x14ac:dyDescent="0.5">
      <c r="A7" s="27" t="s">
        <v>2</v>
      </c>
      <c r="B7" s="27">
        <v>3</v>
      </c>
      <c r="C7" s="27">
        <v>126</v>
      </c>
      <c r="D7" s="27">
        <v>42</v>
      </c>
      <c r="E7" s="27">
        <v>3</v>
      </c>
    </row>
    <row r="10" spans="1:7" ht="14.65" thickBot="1" x14ac:dyDescent="0.5">
      <c r="A10" t="s">
        <v>30</v>
      </c>
    </row>
    <row r="11" spans="1:7" x14ac:dyDescent="0.45">
      <c r="A11" s="28" t="s">
        <v>31</v>
      </c>
      <c r="B11" s="28" t="s">
        <v>14</v>
      </c>
      <c r="C11" s="28" t="s">
        <v>32</v>
      </c>
      <c r="D11" s="28" t="s">
        <v>33</v>
      </c>
      <c r="E11" s="28" t="s">
        <v>34</v>
      </c>
      <c r="F11" s="28" t="s">
        <v>35</v>
      </c>
      <c r="G11" s="28" t="s">
        <v>21</v>
      </c>
    </row>
    <row r="12" spans="1:7" x14ac:dyDescent="0.45">
      <c r="A12" s="26" t="s">
        <v>36</v>
      </c>
      <c r="B12" s="26">
        <v>40.68333333333333</v>
      </c>
      <c r="C12" s="26">
        <v>2</v>
      </c>
      <c r="D12" s="26">
        <v>20.341666666666665</v>
      </c>
      <c r="E12" s="26">
        <v>8.1755980861244026</v>
      </c>
      <c r="F12" s="26">
        <v>1.4748952496808201E-2</v>
      </c>
      <c r="G12" s="26">
        <v>4.7374141277758826</v>
      </c>
    </row>
    <row r="13" spans="1:7" x14ac:dyDescent="0.45">
      <c r="A13" s="26" t="s">
        <v>37</v>
      </c>
      <c r="B13" s="26">
        <v>17.416666666666664</v>
      </c>
      <c r="C13" s="26">
        <v>7</v>
      </c>
      <c r="D13" s="26">
        <v>2.4880952380952377</v>
      </c>
      <c r="E13" s="26"/>
      <c r="F13" s="26"/>
      <c r="G13" s="26"/>
    </row>
    <row r="14" spans="1:7" x14ac:dyDescent="0.45">
      <c r="A14" s="26"/>
      <c r="B14" s="26"/>
      <c r="C14" s="26"/>
      <c r="D14" s="26"/>
      <c r="E14" s="26"/>
      <c r="F14" s="26"/>
      <c r="G14" s="26"/>
    </row>
    <row r="15" spans="1:7" ht="14.65" thickBot="1" x14ac:dyDescent="0.5">
      <c r="A15" s="27" t="s">
        <v>19</v>
      </c>
      <c r="B15" s="27">
        <v>58.099999999999994</v>
      </c>
      <c r="C15" s="27">
        <v>9</v>
      </c>
      <c r="D15" s="27"/>
      <c r="E15" s="27"/>
      <c r="F15" s="27"/>
      <c r="G15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workbookViewId="0">
      <selection activeCell="R2" sqref="R2"/>
    </sheetView>
  </sheetViews>
  <sheetFormatPr defaultRowHeight="14.25" x14ac:dyDescent="0.45"/>
  <cols>
    <col min="3" max="3" width="9.73046875" customWidth="1"/>
    <col min="4" max="4" width="2.265625" customWidth="1"/>
    <col min="5" max="5" width="12.265625" bestFit="1" customWidth="1"/>
    <col min="6" max="7" width="7" customWidth="1"/>
    <col min="8" max="8" width="11.265625" bestFit="1" customWidth="1"/>
    <col min="9" max="9" width="11.59765625" customWidth="1"/>
    <col min="10" max="10" width="11.265625" bestFit="1" customWidth="1"/>
    <col min="11" max="11" width="9.9296875" customWidth="1"/>
  </cols>
  <sheetData>
    <row r="1" spans="1:12" ht="30.4" x14ac:dyDescent="0.7">
      <c r="A1" s="4" t="s">
        <v>0</v>
      </c>
      <c r="B1" s="5" t="s">
        <v>1</v>
      </c>
      <c r="C1" s="6" t="s">
        <v>2</v>
      </c>
      <c r="E1" s="7" t="s">
        <v>3</v>
      </c>
      <c r="F1" s="8" t="s">
        <v>4</v>
      </c>
      <c r="G1" s="25"/>
      <c r="H1" t="s">
        <v>6</v>
      </c>
      <c r="I1" t="s">
        <v>7</v>
      </c>
      <c r="J1" t="s">
        <v>8</v>
      </c>
      <c r="K1" s="24" t="s">
        <v>17</v>
      </c>
    </row>
    <row r="2" spans="1:12" ht="23.25" x14ac:dyDescent="0.7">
      <c r="A2" s="1">
        <v>46</v>
      </c>
      <c r="B2" s="2">
        <v>39</v>
      </c>
      <c r="C2" s="3">
        <v>43</v>
      </c>
      <c r="E2" s="15" t="s">
        <v>0</v>
      </c>
      <c r="F2" s="16">
        <v>46</v>
      </c>
      <c r="G2" s="16">
        <f>(F2-$F$11)^2</f>
        <v>8.345679012345661</v>
      </c>
      <c r="H2" s="17">
        <f>AVERAGE(F2:F4)</f>
        <v>46</v>
      </c>
      <c r="I2" s="17">
        <f>H2-$F$11</f>
        <v>2.8888888888888857</v>
      </c>
      <c r="J2" s="21">
        <f>I2^2</f>
        <v>8.345679012345661</v>
      </c>
      <c r="K2" s="17">
        <f t="shared" ref="K2:K10" si="0">F2-H2</f>
        <v>0</v>
      </c>
      <c r="L2" s="11">
        <f>K2^2</f>
        <v>0</v>
      </c>
    </row>
    <row r="3" spans="1:12" ht="23.25" x14ac:dyDescent="0.7">
      <c r="A3" s="1">
        <v>47</v>
      </c>
      <c r="B3" s="2">
        <v>42</v>
      </c>
      <c r="C3" s="3">
        <v>40</v>
      </c>
      <c r="E3" s="15" t="s">
        <v>0</v>
      </c>
      <c r="F3" s="16">
        <v>47</v>
      </c>
      <c r="G3" s="16">
        <f t="shared" ref="G3:G10" si="1">(F3-$F$11)^2</f>
        <v>15.123456790123432</v>
      </c>
      <c r="H3" s="17">
        <f>H2</f>
        <v>46</v>
      </c>
      <c r="I3" s="17">
        <f t="shared" ref="I3:I10" si="2">H3-$F$11</f>
        <v>2.8888888888888857</v>
      </c>
      <c r="J3" s="21">
        <f t="shared" ref="J3:J10" si="3">I3^2</f>
        <v>8.345679012345661</v>
      </c>
      <c r="K3" s="17">
        <f t="shared" si="0"/>
        <v>1</v>
      </c>
      <c r="L3" s="11">
        <f t="shared" ref="L3:L10" si="4">K3^2</f>
        <v>1</v>
      </c>
    </row>
    <row r="4" spans="1:12" ht="23.25" x14ac:dyDescent="0.7">
      <c r="A4" s="1">
        <v>45</v>
      </c>
      <c r="B4" s="2">
        <v>43</v>
      </c>
      <c r="C4" s="3">
        <v>43</v>
      </c>
      <c r="E4" s="15" t="s">
        <v>0</v>
      </c>
      <c r="F4" s="16">
        <v>45</v>
      </c>
      <c r="G4" s="16">
        <f t="shared" si="1"/>
        <v>3.5679012345678891</v>
      </c>
      <c r="H4" s="17">
        <f>H3</f>
        <v>46</v>
      </c>
      <c r="I4" s="17">
        <f t="shared" si="2"/>
        <v>2.8888888888888857</v>
      </c>
      <c r="J4" s="21">
        <f t="shared" si="3"/>
        <v>8.345679012345661</v>
      </c>
      <c r="K4" s="17">
        <f t="shared" si="0"/>
        <v>-1</v>
      </c>
      <c r="L4" s="11">
        <f t="shared" si="4"/>
        <v>1</v>
      </c>
    </row>
    <row r="5" spans="1:12" ht="23.25" x14ac:dyDescent="0.7">
      <c r="A5" s="29"/>
      <c r="E5" s="8" t="s">
        <v>1</v>
      </c>
      <c r="F5" s="12">
        <v>39</v>
      </c>
      <c r="G5" s="16">
        <f t="shared" si="1"/>
        <v>16.901234567901259</v>
      </c>
      <c r="H5" s="13">
        <f>AVERAGE(F5:F7)</f>
        <v>41.333333333333336</v>
      </c>
      <c r="I5" s="17">
        <f t="shared" si="2"/>
        <v>-1.7777777777777786</v>
      </c>
      <c r="J5" s="21">
        <f t="shared" si="3"/>
        <v>3.1604938271604968</v>
      </c>
      <c r="K5" s="17">
        <f t="shared" si="0"/>
        <v>-2.3333333333333357</v>
      </c>
      <c r="L5" s="11">
        <f t="shared" si="4"/>
        <v>5.4444444444444553</v>
      </c>
    </row>
    <row r="6" spans="1:12" x14ac:dyDescent="0.45">
      <c r="E6" s="8" t="s">
        <v>1</v>
      </c>
      <c r="F6" s="12">
        <v>42</v>
      </c>
      <c r="G6" s="16">
        <f t="shared" si="1"/>
        <v>1.2345679012345749</v>
      </c>
      <c r="H6" s="13">
        <f>H5</f>
        <v>41.333333333333336</v>
      </c>
      <c r="I6" s="17">
        <f t="shared" si="2"/>
        <v>-1.7777777777777786</v>
      </c>
      <c r="J6" s="21">
        <f t="shared" si="3"/>
        <v>3.1604938271604968</v>
      </c>
      <c r="K6" s="17">
        <f t="shared" si="0"/>
        <v>0.6666666666666643</v>
      </c>
      <c r="L6" s="11">
        <f t="shared" si="4"/>
        <v>0.44444444444444131</v>
      </c>
    </row>
    <row r="7" spans="1:12" x14ac:dyDescent="0.45">
      <c r="E7" s="8" t="s">
        <v>1</v>
      </c>
      <c r="F7" s="12">
        <v>43</v>
      </c>
      <c r="G7" s="16">
        <f t="shared" si="1"/>
        <v>1.2345679012346381E-2</v>
      </c>
      <c r="H7" s="13">
        <f>H6</f>
        <v>41.333333333333336</v>
      </c>
      <c r="I7" s="17">
        <f t="shared" si="2"/>
        <v>-1.7777777777777786</v>
      </c>
      <c r="J7" s="21">
        <f t="shared" si="3"/>
        <v>3.1604938271604968</v>
      </c>
      <c r="K7" s="17">
        <f t="shared" si="0"/>
        <v>1.6666666666666643</v>
      </c>
      <c r="L7" s="11">
        <f t="shared" si="4"/>
        <v>2.7777777777777697</v>
      </c>
    </row>
    <row r="8" spans="1:12" x14ac:dyDescent="0.45">
      <c r="E8" s="18" t="s">
        <v>2</v>
      </c>
      <c r="F8" s="19">
        <v>43</v>
      </c>
      <c r="G8" s="16">
        <f t="shared" si="1"/>
        <v>1.2345679012346381E-2</v>
      </c>
      <c r="H8" s="20">
        <f>AVERAGE(F8:F10)</f>
        <v>42</v>
      </c>
      <c r="I8" s="17">
        <f t="shared" si="2"/>
        <v>-1.1111111111111143</v>
      </c>
      <c r="J8" s="21">
        <f t="shared" si="3"/>
        <v>1.2345679012345749</v>
      </c>
      <c r="K8" s="17">
        <f t="shared" si="0"/>
        <v>1</v>
      </c>
      <c r="L8" s="11">
        <f t="shared" si="4"/>
        <v>1</v>
      </c>
    </row>
    <row r="9" spans="1:12" x14ac:dyDescent="0.45">
      <c r="E9" s="18" t="s">
        <v>2</v>
      </c>
      <c r="F9" s="19">
        <v>40</v>
      </c>
      <c r="G9" s="16">
        <f t="shared" si="1"/>
        <v>9.6790123456790322</v>
      </c>
      <c r="H9" s="20">
        <f>H8</f>
        <v>42</v>
      </c>
      <c r="I9" s="17">
        <f t="shared" si="2"/>
        <v>-1.1111111111111143</v>
      </c>
      <c r="J9" s="21">
        <f t="shared" si="3"/>
        <v>1.2345679012345749</v>
      </c>
      <c r="K9" s="17">
        <f t="shared" si="0"/>
        <v>-2</v>
      </c>
      <c r="L9" s="11">
        <f t="shared" si="4"/>
        <v>4</v>
      </c>
    </row>
    <row r="10" spans="1:12" x14ac:dyDescent="0.45">
      <c r="E10" s="18" t="s">
        <v>2</v>
      </c>
      <c r="F10" s="19">
        <v>43</v>
      </c>
      <c r="G10" s="16">
        <f t="shared" si="1"/>
        <v>1.2345679012346381E-2</v>
      </c>
      <c r="H10" s="20">
        <f>H9</f>
        <v>42</v>
      </c>
      <c r="I10" s="17">
        <f t="shared" si="2"/>
        <v>-1.1111111111111143</v>
      </c>
      <c r="J10" s="21">
        <f t="shared" si="3"/>
        <v>1.2345679012345749</v>
      </c>
      <c r="K10" s="17">
        <f t="shared" si="0"/>
        <v>1</v>
      </c>
      <c r="L10" s="11">
        <f t="shared" si="4"/>
        <v>1</v>
      </c>
    </row>
    <row r="11" spans="1:12" x14ac:dyDescent="0.45">
      <c r="E11" s="9" t="s">
        <v>5</v>
      </c>
      <c r="F11" s="10">
        <f>AVERAGE(F2:F10)</f>
        <v>43.111111111111114</v>
      </c>
      <c r="G11" s="10">
        <f>SUM(G2:G10)</f>
        <v>54.888888888888893</v>
      </c>
      <c r="H11" s="14"/>
      <c r="I11" s="14"/>
      <c r="J11" s="22">
        <f>SUM(J2:J10)</f>
        <v>38.2222222222222</v>
      </c>
      <c r="K11" s="17">
        <f>AVERAGE(K2:K10)</f>
        <v>-7.894919286223335E-16</v>
      </c>
      <c r="L11" s="11">
        <f>SUM(L2:L10)</f>
        <v>16.666666666666664</v>
      </c>
    </row>
    <row r="12" spans="1:12" x14ac:dyDescent="0.45">
      <c r="J12" t="s">
        <v>9</v>
      </c>
      <c r="K12" s="17"/>
      <c r="L12" t="s">
        <v>18</v>
      </c>
    </row>
    <row r="13" spans="1:12" x14ac:dyDescent="0.45">
      <c r="I13" t="s">
        <v>10</v>
      </c>
      <c r="J13">
        <f>J11/2</f>
        <v>19.1111111111111</v>
      </c>
      <c r="K13" s="17"/>
    </row>
    <row r="15" spans="1:12" x14ac:dyDescent="0.45">
      <c r="E15" t="s">
        <v>11</v>
      </c>
      <c r="F15" t="s">
        <v>14</v>
      </c>
      <c r="G15" t="s">
        <v>15</v>
      </c>
      <c r="H15" t="s">
        <v>16</v>
      </c>
      <c r="I15" t="s">
        <v>20</v>
      </c>
      <c r="J15" t="s">
        <v>21</v>
      </c>
      <c r="K15" t="s">
        <v>22</v>
      </c>
    </row>
    <row r="16" spans="1:12" x14ac:dyDescent="0.45">
      <c r="E16" t="s">
        <v>12</v>
      </c>
      <c r="F16" s="23">
        <f>J11</f>
        <v>38.2222222222222</v>
      </c>
      <c r="G16">
        <v>2</v>
      </c>
      <c r="H16">
        <f>F16/G16</f>
        <v>19.1111111111111</v>
      </c>
      <c r="I16">
        <f>H16/H17</f>
        <v>6.8799999999999972</v>
      </c>
      <c r="J16">
        <v>5.14</v>
      </c>
      <c r="K16">
        <f>_xlfn.F.DIST.RT(I16,2,6)</f>
        <v>2.7995803101460534E-2</v>
      </c>
      <c r="L16">
        <f>1-K16</f>
        <v>0.97200419689853945</v>
      </c>
    </row>
    <row r="17" spans="5:8" x14ac:dyDescent="0.45">
      <c r="E17" t="s">
        <v>13</v>
      </c>
      <c r="F17" s="11">
        <f>L11</f>
        <v>16.666666666666664</v>
      </c>
      <c r="G17">
        <v>6</v>
      </c>
      <c r="H17">
        <f>F17/G17</f>
        <v>2.7777777777777772</v>
      </c>
    </row>
    <row r="18" spans="5:8" x14ac:dyDescent="0.45">
      <c r="E18" t="s">
        <v>19</v>
      </c>
      <c r="F18" s="23">
        <f>SUM(F16:F17)</f>
        <v>54.888888888888864</v>
      </c>
      <c r="G18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5835D-79C4-40AB-A2B2-E5989EE3DBF7}">
  <dimension ref="A1:L13"/>
  <sheetViews>
    <sheetView zoomScale="109" workbookViewId="0">
      <selection activeCell="I18" sqref="I18"/>
    </sheetView>
  </sheetViews>
  <sheetFormatPr defaultColWidth="8.73046875" defaultRowHeight="14.25" x14ac:dyDescent="0.45"/>
  <cols>
    <col min="1" max="1" width="10.06640625" style="31" customWidth="1"/>
    <col min="2" max="2" width="11.73046875" style="31" bestFit="1" customWidth="1"/>
    <col min="3" max="3" width="10" style="31" customWidth="1"/>
    <col min="4" max="4" width="10.33203125" style="31" customWidth="1"/>
    <col min="5" max="5" width="9.796875" style="31" customWidth="1"/>
    <col min="6" max="6" width="9.73046875" style="31" customWidth="1"/>
    <col min="7" max="7" width="6" style="31" customWidth="1"/>
    <col min="8" max="16384" width="8.73046875" style="31"/>
  </cols>
  <sheetData>
    <row r="1" spans="1:12" x14ac:dyDescent="0.45">
      <c r="A1" s="35" t="s">
        <v>52</v>
      </c>
      <c r="B1" s="36" t="s">
        <v>41</v>
      </c>
      <c r="C1" s="36" t="s">
        <v>42</v>
      </c>
      <c r="D1" s="36" t="s">
        <v>43</v>
      </c>
      <c r="E1" s="36" t="s">
        <v>47</v>
      </c>
      <c r="F1" s="36" t="s">
        <v>48</v>
      </c>
      <c r="G1" s="36" t="s">
        <v>49</v>
      </c>
      <c r="H1" s="37" t="s">
        <v>40</v>
      </c>
      <c r="I1" s="30"/>
      <c r="J1" s="30"/>
      <c r="K1" s="30"/>
      <c r="L1" s="30"/>
    </row>
    <row r="2" spans="1:12" x14ac:dyDescent="0.45">
      <c r="A2" s="33" t="s">
        <v>38</v>
      </c>
      <c r="B2" s="32">
        <v>4</v>
      </c>
      <c r="C2" s="30">
        <v>4</v>
      </c>
      <c r="D2" s="30">
        <v>0</v>
      </c>
      <c r="E2" s="30">
        <v>-1</v>
      </c>
      <c r="F2" s="30">
        <v>-1</v>
      </c>
      <c r="G2" s="30">
        <f>E2*F2</f>
        <v>1</v>
      </c>
      <c r="H2" s="34">
        <v>2.5</v>
      </c>
      <c r="I2" s="30"/>
      <c r="J2" s="30"/>
      <c r="K2" s="30"/>
      <c r="L2" s="30"/>
    </row>
    <row r="3" spans="1:12" x14ac:dyDescent="0.45">
      <c r="A3" s="33"/>
      <c r="B3" s="32">
        <v>1</v>
      </c>
      <c r="C3" s="30">
        <v>6</v>
      </c>
      <c r="D3" s="30">
        <v>0</v>
      </c>
      <c r="E3" s="30">
        <v>1</v>
      </c>
      <c r="F3" s="30">
        <v>-1</v>
      </c>
      <c r="G3" s="30">
        <f t="shared" ref="G3:G9" si="0">E3*F3</f>
        <v>-1</v>
      </c>
      <c r="H3" s="34">
        <v>21</v>
      </c>
      <c r="I3" s="30"/>
      <c r="J3" s="30"/>
      <c r="K3" s="30"/>
      <c r="L3" s="30"/>
    </row>
    <row r="4" spans="1:12" x14ac:dyDescent="0.45">
      <c r="A4" s="33"/>
      <c r="B4" s="32">
        <v>2</v>
      </c>
      <c r="C4" s="30">
        <v>4</v>
      </c>
      <c r="D4" s="30">
        <v>90</v>
      </c>
      <c r="E4" s="30">
        <v>-1</v>
      </c>
      <c r="F4" s="30">
        <v>1</v>
      </c>
      <c r="G4" s="30">
        <f t="shared" si="0"/>
        <v>-1</v>
      </c>
      <c r="H4" s="34">
        <v>16</v>
      </c>
      <c r="I4" s="30"/>
      <c r="J4" s="30"/>
      <c r="K4" s="30"/>
      <c r="L4" s="30"/>
    </row>
    <row r="5" spans="1:12" x14ac:dyDescent="0.45">
      <c r="A5" s="33"/>
      <c r="B5" s="32">
        <v>3</v>
      </c>
      <c r="C5" s="30">
        <v>6</v>
      </c>
      <c r="D5" s="30">
        <v>90</v>
      </c>
      <c r="E5" s="30">
        <v>1</v>
      </c>
      <c r="F5" s="30">
        <v>1</v>
      </c>
      <c r="G5" s="30">
        <f t="shared" si="0"/>
        <v>1</v>
      </c>
      <c r="H5" s="34">
        <v>17</v>
      </c>
      <c r="I5" s="30"/>
      <c r="J5" s="30"/>
      <c r="K5" s="30"/>
      <c r="L5" s="30"/>
    </row>
    <row r="6" spans="1:12" x14ac:dyDescent="0.45">
      <c r="A6" s="33" t="s">
        <v>39</v>
      </c>
      <c r="B6" s="32">
        <v>4</v>
      </c>
      <c r="C6" s="30">
        <v>4</v>
      </c>
      <c r="D6" s="30">
        <v>0</v>
      </c>
      <c r="E6" s="30">
        <v>-1</v>
      </c>
      <c r="F6" s="30">
        <v>-1</v>
      </c>
      <c r="G6" s="30">
        <f t="shared" si="0"/>
        <v>1</v>
      </c>
      <c r="H6" s="34">
        <v>2.5</v>
      </c>
      <c r="I6" s="30"/>
      <c r="J6" s="30"/>
      <c r="K6" s="30"/>
      <c r="L6" s="30"/>
    </row>
    <row r="7" spans="1:12" x14ac:dyDescent="0.45">
      <c r="A7" s="33"/>
      <c r="B7" s="32">
        <v>1</v>
      </c>
      <c r="C7" s="30">
        <v>6</v>
      </c>
      <c r="D7" s="30">
        <v>0</v>
      </c>
      <c r="E7" s="30">
        <v>1</v>
      </c>
      <c r="F7" s="30">
        <v>-1</v>
      </c>
      <c r="G7" s="30">
        <f t="shared" si="0"/>
        <v>-1</v>
      </c>
      <c r="H7" s="34">
        <v>1</v>
      </c>
      <c r="I7" s="30"/>
      <c r="J7" s="30"/>
      <c r="K7" s="30"/>
      <c r="L7" s="30"/>
    </row>
    <row r="8" spans="1:12" x14ac:dyDescent="0.45">
      <c r="A8" s="33"/>
      <c r="B8" s="32">
        <v>2</v>
      </c>
      <c r="C8" s="30">
        <v>4</v>
      </c>
      <c r="D8" s="30">
        <v>90</v>
      </c>
      <c r="E8" s="30">
        <v>-1</v>
      </c>
      <c r="F8" s="30">
        <v>1</v>
      </c>
      <c r="G8" s="30">
        <f t="shared" si="0"/>
        <v>-1</v>
      </c>
      <c r="H8" s="34">
        <v>31</v>
      </c>
      <c r="I8" s="30"/>
      <c r="J8" s="30"/>
      <c r="K8" s="30"/>
      <c r="L8" s="30"/>
    </row>
    <row r="9" spans="1:12" x14ac:dyDescent="0.45">
      <c r="A9" s="33"/>
      <c r="B9" s="32">
        <v>3</v>
      </c>
      <c r="C9" s="30">
        <v>6</v>
      </c>
      <c r="D9" s="30">
        <v>90</v>
      </c>
      <c r="E9" s="30">
        <v>1</v>
      </c>
      <c r="F9" s="30">
        <v>1</v>
      </c>
      <c r="G9" s="30">
        <f t="shared" si="0"/>
        <v>1</v>
      </c>
      <c r="H9" s="34">
        <v>39.5</v>
      </c>
      <c r="I9" s="30"/>
      <c r="J9" s="30"/>
      <c r="K9" s="30"/>
      <c r="L9" s="30"/>
    </row>
    <row r="10" spans="1:12" x14ac:dyDescent="0.45">
      <c r="H10" s="31" t="s">
        <v>50</v>
      </c>
      <c r="I10" s="31" t="s">
        <v>51</v>
      </c>
    </row>
    <row r="11" spans="1:12" x14ac:dyDescent="0.45">
      <c r="B11" s="31" t="s">
        <v>44</v>
      </c>
      <c r="C11" s="31">
        <f>AVERAGE(H3,H5,H7,H9)</f>
        <v>19.625</v>
      </c>
      <c r="D11" s="31">
        <f>AVERAGE(H4,H5,H8,H9)</f>
        <v>25.875</v>
      </c>
      <c r="G11" s="31">
        <f>AVERAGE(H2,H5,H6,H9)</f>
        <v>15.375</v>
      </c>
      <c r="H11" s="31">
        <v>11</v>
      </c>
      <c r="I11" s="31">
        <v>28.25</v>
      </c>
    </row>
    <row r="12" spans="1:12" x14ac:dyDescent="0.45">
      <c r="B12" s="31" t="s">
        <v>45</v>
      </c>
      <c r="C12" s="31">
        <f>AVERAGE(H2,H4,H6,H8)</f>
        <v>13</v>
      </c>
      <c r="D12" s="31">
        <f>AVERAGE(H2,H3,H6,H7)</f>
        <v>6.75</v>
      </c>
      <c r="G12" s="31">
        <f>AVERAGE(H3,H4,H7,H8)</f>
        <v>17.25</v>
      </c>
      <c r="H12" s="31">
        <v>2.5</v>
      </c>
      <c r="I12" s="31">
        <v>23.5</v>
      </c>
    </row>
    <row r="13" spans="1:12" x14ac:dyDescent="0.45">
      <c r="B13" s="31" t="s">
        <v>46</v>
      </c>
      <c r="C13" s="31">
        <f>C11-C12</f>
        <v>6.625</v>
      </c>
      <c r="D13" s="31">
        <f>D11-D12</f>
        <v>19.125</v>
      </c>
      <c r="G13" s="31">
        <f>G11-G12</f>
        <v>-1.875</v>
      </c>
      <c r="H13" s="31">
        <f>H11-H12</f>
        <v>8.5</v>
      </c>
      <c r="I13" s="31">
        <f>I11-I12</f>
        <v>4.75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Sheet1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</dc:creator>
  <cp:lastModifiedBy>Hemant Urdhwareshe</cp:lastModifiedBy>
  <dcterms:created xsi:type="dcterms:W3CDTF">2016-10-06T06:03:38Z</dcterms:created>
  <dcterms:modified xsi:type="dcterms:W3CDTF">2021-08-18T07:17:46Z</dcterms:modified>
</cp:coreProperties>
</file>